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855 РТИ для АТЦ\ЗК СКС-2855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Обоснование!$A$17:$AD$42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Обоснование!$A$1:$AD$64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41" i="1" l="1"/>
  <c r="K41" i="1"/>
  <c r="AB41" i="1" s="1"/>
  <c r="K40" i="1"/>
  <c r="AA40" i="1" s="1"/>
  <c r="AA39" i="1"/>
  <c r="K39" i="1"/>
  <c r="AB39" i="1" s="1"/>
  <c r="K38" i="1"/>
  <c r="AA38" i="1" s="1"/>
  <c r="AA37" i="1"/>
  <c r="K37" i="1"/>
  <c r="AB37" i="1" s="1"/>
  <c r="K36" i="1"/>
  <c r="AA36" i="1" s="1"/>
  <c r="AA35" i="1"/>
  <c r="K35" i="1"/>
  <c r="AB35" i="1" s="1"/>
  <c r="K34" i="1"/>
  <c r="AA34" i="1" s="1"/>
  <c r="AA33" i="1"/>
  <c r="K33" i="1"/>
  <c r="AB33" i="1" s="1"/>
  <c r="K32" i="1"/>
  <c r="AA32" i="1" s="1"/>
  <c r="AA31" i="1"/>
  <c r="K31" i="1"/>
  <c r="AB31" i="1" s="1"/>
  <c r="K30" i="1"/>
  <c r="AA30" i="1" s="1"/>
  <c r="AA29" i="1"/>
  <c r="K29" i="1"/>
  <c r="AB29" i="1" s="1"/>
  <c r="K28" i="1"/>
  <c r="AA28" i="1" s="1"/>
  <c r="AA27" i="1"/>
  <c r="K27" i="1"/>
  <c r="AB27" i="1" s="1"/>
  <c r="K26" i="1"/>
  <c r="AA26" i="1" s="1"/>
  <c r="AA25" i="1"/>
  <c r="K25" i="1"/>
  <c r="AB25" i="1" s="1"/>
  <c r="K24" i="1"/>
  <c r="AA24" i="1" s="1"/>
  <c r="AA23" i="1"/>
  <c r="K23" i="1"/>
  <c r="AB23" i="1" s="1"/>
  <c r="K22" i="1"/>
  <c r="AA22" i="1" s="1"/>
  <c r="AA21" i="1"/>
  <c r="K21" i="1"/>
  <c r="AB21" i="1" s="1"/>
  <c r="K20" i="1"/>
  <c r="AA20" i="1" s="1"/>
  <c r="AA19" i="1"/>
  <c r="K19" i="1"/>
  <c r="AB19" i="1" s="1"/>
  <c r="K18" i="1"/>
  <c r="AA18" i="1" l="1"/>
  <c r="AB18" i="1"/>
  <c r="AD21" i="1"/>
  <c r="AC21" i="1"/>
  <c r="AD25" i="1"/>
  <c r="AC25" i="1"/>
  <c r="AD29" i="1"/>
  <c r="AC29" i="1"/>
  <c r="AD33" i="1"/>
  <c r="AC33" i="1"/>
  <c r="AD37" i="1"/>
  <c r="AC37" i="1"/>
  <c r="AD41" i="1"/>
  <c r="AC41" i="1"/>
  <c r="AD19" i="1"/>
  <c r="AC19" i="1"/>
  <c r="AD23" i="1"/>
  <c r="AC23" i="1"/>
  <c r="AD27" i="1"/>
  <c r="AC27" i="1"/>
  <c r="AD31" i="1"/>
  <c r="AC31" i="1"/>
  <c r="AD35" i="1"/>
  <c r="AC35" i="1"/>
  <c r="AD39" i="1"/>
  <c r="AC39" i="1"/>
  <c r="AB20" i="1"/>
  <c r="AB22" i="1"/>
  <c r="AB24" i="1"/>
  <c r="AB26" i="1"/>
  <c r="AB28" i="1"/>
  <c r="AB30" i="1"/>
  <c r="AB32" i="1"/>
  <c r="AB34" i="1"/>
  <c r="AB36" i="1"/>
  <c r="AB38" i="1"/>
  <c r="AB40" i="1"/>
  <c r="AC38" i="1" l="1"/>
  <c r="AD38" i="1"/>
  <c r="AC34" i="1"/>
  <c r="AD34" i="1"/>
  <c r="AC30" i="1"/>
  <c r="AD30" i="1"/>
  <c r="AC26" i="1"/>
  <c r="AD26" i="1"/>
  <c r="AC22" i="1"/>
  <c r="AD22" i="1"/>
  <c r="AC18" i="1"/>
  <c r="AD18" i="1"/>
  <c r="AC40" i="1"/>
  <c r="AD40" i="1"/>
  <c r="AC36" i="1"/>
  <c r="AD36" i="1"/>
  <c r="AC32" i="1"/>
  <c r="AD32" i="1"/>
  <c r="AC28" i="1"/>
  <c r="AD28" i="1"/>
  <c r="AC24" i="1"/>
  <c r="AD24" i="1"/>
  <c r="AC20" i="1"/>
  <c r="AD20" i="1"/>
  <c r="AC42" i="1" l="1"/>
</calcChain>
</file>

<file path=xl/sharedStrings.xml><?xml version="1.0" encoding="utf-8"?>
<sst xmlns="http://schemas.openxmlformats.org/spreadsheetml/2006/main" count="155" uniqueCount="131">
  <si>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</si>
  <si>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</si>
  <si>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</si>
  <si>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</si>
  <si>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</si>
  <si>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</si>
  <si>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</si>
  <si>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М/МБ</t>
  </si>
  <si>
    <t>Наименование подгруппы</t>
  </si>
  <si>
    <t>Рукава</t>
  </si>
  <si>
    <t>Наименование группы</t>
  </si>
  <si>
    <t>РТИ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</si>
  <si>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</si>
  <si>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</si>
  <si>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</si>
  <si>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</si>
  <si>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</si>
  <si>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</si>
  <si>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</si>
  <si>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</si>
  <si>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</si>
  <si>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</si>
  <si>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</si>
  <si>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</si>
  <si>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</si>
  <si>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</si>
  <si>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</si>
  <si>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</si>
  <si>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</si>
  <si>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</si>
  <si>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</si>
  <si>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</si>
  <si>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</si>
  <si>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</si>
  <si>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</si>
  <si>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</si>
  <si>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</si>
  <si>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</si>
  <si>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</si>
  <si>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</si>
  <si>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</si>
  <si>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</si>
  <si>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</si>
  <si>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</si>
  <si>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</si>
  <si>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</si>
  <si>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</si>
  <si>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</si>
  <si>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</si>
  <si>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</si>
  <si>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</si>
  <si>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</si>
  <si>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</si>
  <si>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</si>
  <si>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</si>
  <si>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</si>
  <si>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</si>
  <si>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</si>
  <si>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</si>
  <si>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</si>
  <si>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</si>
  <si>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</si>
  <si>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</si>
  <si>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</si>
  <si>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МА00010152</t>
  </si>
  <si>
    <t>Ремень клиновой B(Б)-2800 ГОСТ 1284.1-89</t>
  </si>
  <si>
    <t>шт</t>
  </si>
  <si>
    <t>МА00016763</t>
  </si>
  <si>
    <t>Паронит ПМБ 2мм ГОСТ 481-80</t>
  </si>
  <si>
    <t>кг</t>
  </si>
  <si>
    <t>МА00016764</t>
  </si>
  <si>
    <t>Паронит ПМБ 3мм ГОСТ 481-80</t>
  </si>
  <si>
    <t>МА00016768</t>
  </si>
  <si>
    <t>Паронит ПОН-Б 1х1500х2000 ГОСТ 481-80</t>
  </si>
  <si>
    <t>МА00022905</t>
  </si>
  <si>
    <t>Ремень клиновой В(Б)-1600 ГОСТ 1284.1-89</t>
  </si>
  <si>
    <t>МБ00008667</t>
  </si>
  <si>
    <t>Рукав напорный с нитяным усилением 14х23-1,6 ГОСТ 10362-2017</t>
  </si>
  <si>
    <t>м</t>
  </si>
  <si>
    <t>МБ00008673</t>
  </si>
  <si>
    <t>Рукав напорный с нитяным усилением 50х61,5-1,6 ГОСТ 10362-2017</t>
  </si>
  <si>
    <t>МБ00017367</t>
  </si>
  <si>
    <t>Рукав напорно-всасывающий В-2-65-1МПа ГОСТ 5398-76</t>
  </si>
  <si>
    <t>пог. м</t>
  </si>
  <si>
    <t>МБ00017368</t>
  </si>
  <si>
    <t>Рукав напорно-всасывающий В-2-75-0,5МПа 4м ГОСТ 5398-76</t>
  </si>
  <si>
    <t>МБ00019942</t>
  </si>
  <si>
    <t>Рукав для газовой сварки I-9-0,63 ГОСТ 9356-75</t>
  </si>
  <si>
    <t>МБ00019943</t>
  </si>
  <si>
    <t>Рукав для газовой сварки III-9-2 ГОСТ 9356-75</t>
  </si>
  <si>
    <t>МБ00022907</t>
  </si>
  <si>
    <t>Рукав высокого давления 2SN-25-16,5МПа ГОСТ 6286-2017</t>
  </si>
  <si>
    <t>МБ00022924</t>
  </si>
  <si>
    <t>Рукав напорно-всасывающий В-2-100-0,5МПа 6м ГОСТ 5398-76</t>
  </si>
  <si>
    <t>МБ00031353</t>
  </si>
  <si>
    <t>Рукав напорный с текстильным каркасом Б-25-1 1м ГОСТ 18698-79</t>
  </si>
  <si>
    <t>МБ00032403</t>
  </si>
  <si>
    <t>Шланг спирально-витой 100SM102 НВС-102 ПВХ 102мм 0,3МПа ТУ 2247-012-18425183-2002</t>
  </si>
  <si>
    <t>МБ00037470</t>
  </si>
  <si>
    <t>Рукав напорный с текстильным каркасом Б-12-1,6 1м ГОСТ 18698-79</t>
  </si>
  <si>
    <t>МБ00037471</t>
  </si>
  <si>
    <t>Рукав напорный с текстильным каркасом Б-16-1,6 1м ГОСТ 18698-79</t>
  </si>
  <si>
    <t>МБ00037472</t>
  </si>
  <si>
    <t>Рукав напорный с текстильным каркасом Б-18-1,6 1м ГОСТ 18698-79</t>
  </si>
  <si>
    <t>МБ00039935</t>
  </si>
  <si>
    <t>Шланг спирально-витой 100SM75 НВС-75 ПВХ 75мм 0,7МПа ТУ 2247-012-18425183-2002</t>
  </si>
  <si>
    <t>МГ00008484</t>
  </si>
  <si>
    <t>Круг фторопластовый Ф-4 50мм ГОСТ 10007-80</t>
  </si>
  <si>
    <t>МЯ00006042</t>
  </si>
  <si>
    <t>Стеклотекстолит СТЭФ 3мм ГОСТ 12652-74</t>
  </si>
  <si>
    <t>МЯ00006884</t>
  </si>
  <si>
    <t>Техпластина ТМКЩ-С-4 4мм ГОСТ 7338-90</t>
  </si>
  <si>
    <t>МЯ00018336</t>
  </si>
  <si>
    <t>Техпластина МБС-С-5 5мм ГОСТ 7338-90</t>
  </si>
  <si>
    <t>МЯ00018338</t>
  </si>
  <si>
    <t>Техпластина МБС-С-8 8мм ГОСТ 7338-90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</si>
  <si>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</si>
  <si>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</si>
  <si>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</si>
  <si>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</si>
  <si>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</si>
  <si>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</si>
  <si>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Александрович 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</si>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</sst>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2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1" fillId="0" borderId="0" applyBorder="0" applyProtection="0"/>
  </cellStyleXfs>
  <cellXfs count="61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6" fontId="10" fillId="0" borderId="5" xfId="1" applyFont="1" applyBorder="1" applyAlignment="1" applyProtection="1"/>
    <xf numFmtId="0" fontId="0" fillId="0" borderId="5" xfId="0" applyBorder="1"/>
    <xf numFmtId="2" fontId="0" fillId="0" borderId="1" xfId="0" applyNumberFormat="1" applyBorder="1"/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2" fontId="0" fillId="4" borderId="1" xfId="0" applyNumberFormat="1" applyFill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70920</xdr:colOff>
      <xdr:row>42</xdr:row>
      <xdr:rowOff>90360</xdr:rowOff>
    </xdr:from>
    <xdr:to>
      <xdr:col>28</xdr:col>
      <xdr:colOff>859575</xdr:colOff>
      <xdr:row>42</xdr:row>
      <xdr:rowOff>90720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784640" y="7880400"/>
          <a:ext cx="8362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48</xdr:row>
      <xdr:rowOff>93600</xdr:rowOff>
    </xdr:from>
    <xdr:to>
      <xdr:col>28</xdr:col>
      <xdr:colOff>859575</xdr:colOff>
      <xdr:row>48</xdr:row>
      <xdr:rowOff>93960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784640" y="8208720"/>
          <a:ext cx="8362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49</xdr:row>
      <xdr:rowOff>92160</xdr:rowOff>
    </xdr:from>
    <xdr:to>
      <xdr:col>28</xdr:col>
      <xdr:colOff>859575</xdr:colOff>
      <xdr:row>49</xdr:row>
      <xdr:rowOff>92520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784640" y="8397720"/>
          <a:ext cx="8362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47</xdr:row>
      <xdr:rowOff>93240</xdr:rowOff>
    </xdr:from>
    <xdr:to>
      <xdr:col>28</xdr:col>
      <xdr:colOff>859575</xdr:colOff>
      <xdr:row>47</xdr:row>
      <xdr:rowOff>93600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784640" y="8045640"/>
          <a:ext cx="83628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62"/>
  <sheetViews>
    <sheetView tabSelected="1" view="pageBreakPreview" zoomScale="85" zoomScaleNormal="70" zoomScalePageLayoutView="85" workbookViewId="0">
      <pane xSplit="3" ySplit="17" topLeftCell="D18" activePane="bottomRight" state="frozen"/>
      <selection pane="topRight" activeCell="K1" sqref="K1"/>
      <selection pane="bottomLeft" activeCell="A18" sqref="A18"/>
      <selection pane="bottomRight" activeCell="AD51" sqref="AD51"/>
    </sheetView>
  </sheetViews>
  <sheetFormatPr defaultRowHeight="12.75" x14ac:dyDescent="0.2"/>
  <cols>
    <col min="1" max="1" width="4.42578125" style="15" customWidth="1"/>
    <col min="2" max="2" width="12.7109375" style="15" customWidth="1"/>
    <col min="3" max="3" width="48.8554687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5.7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 x14ac:dyDescent="0.2">
      <c r="C10" s="20" t="s">
        <v>12</v>
      </c>
      <c r="D10" s="13" t="s">
        <v>11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 x14ac:dyDescent="0.2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 x14ac:dyDescent="0.2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2.75" customHeight="1" x14ac:dyDescent="0.2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23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128</v>
      </c>
      <c r="M16" s="21" t="s">
        <v>129</v>
      </c>
      <c r="N16" s="21" t="s">
        <v>130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64</v>
      </c>
      <c r="C18" s="28" t="s">
        <v>65</v>
      </c>
      <c r="D18" s="28" t="s">
        <v>66</v>
      </c>
      <c r="E18" s="29">
        <v>1</v>
      </c>
      <c r="F18" s="30"/>
      <c r="G18" s="29"/>
      <c r="H18" s="31"/>
      <c r="I18" s="31"/>
      <c r="J18" s="32">
        <v>1.0379</v>
      </c>
      <c r="K18" s="29" t="str">
        <f t="shared" ref="K18:K41" si="0">IF(SUM(F18)=0,"",F18*J18)</f>
        <v/>
      </c>
      <c r="L18" s="33">
        <v>215.1</v>
      </c>
      <c r="M18" s="34">
        <v>296.67</v>
      </c>
      <c r="N18" s="35">
        <v>341.67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 t="shared" ref="AA18:AA41" si="1">COUNTIF(K18:Z18,"&gt;0")</f>
        <v>3</v>
      </c>
      <c r="AB18" s="38">
        <f t="shared" ref="AB18:AB41" si="2">CEILING(SUM(K18:Z18)/COUNTIF(K18:Z18,"&gt;0"),0.01)</f>
        <v>284.48</v>
      </c>
      <c r="AC18" s="38">
        <f t="shared" ref="AC18:AC41" si="3">AB18*E18</f>
        <v>284.48</v>
      </c>
      <c r="AD18" s="39">
        <f t="shared" ref="AD18:AD41" si="4">STDEV(K18:Z18)/AB18*100</f>
        <v>22.553246459428216</v>
      </c>
    </row>
    <row r="19" spans="1:30" x14ac:dyDescent="0.2">
      <c r="A19" s="27">
        <v>2</v>
      </c>
      <c r="B19" s="28" t="s">
        <v>67</v>
      </c>
      <c r="C19" s="28" t="s">
        <v>68</v>
      </c>
      <c r="D19" s="28" t="s">
        <v>69</v>
      </c>
      <c r="E19" s="29">
        <v>1</v>
      </c>
      <c r="F19" s="30"/>
      <c r="G19" s="29"/>
      <c r="H19" s="31"/>
      <c r="I19" s="31"/>
      <c r="J19" s="32">
        <v>1.0379</v>
      </c>
      <c r="K19" s="29" t="str">
        <f t="shared" si="0"/>
        <v/>
      </c>
      <c r="L19" s="33">
        <v>85.79</v>
      </c>
      <c r="M19" s="34">
        <v>103.33</v>
      </c>
      <c r="N19" s="35">
        <v>128.33000000000001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>
        <f t="shared" si="1"/>
        <v>3</v>
      </c>
      <c r="AB19" s="38">
        <f t="shared" si="2"/>
        <v>105.82000000000001</v>
      </c>
      <c r="AC19" s="38">
        <f t="shared" si="3"/>
        <v>105.82000000000001</v>
      </c>
      <c r="AD19" s="39">
        <f t="shared" si="4"/>
        <v>20.202929709483335</v>
      </c>
    </row>
    <row r="20" spans="1:30" x14ac:dyDescent="0.2">
      <c r="A20" s="27">
        <v>3</v>
      </c>
      <c r="B20" s="28" t="s">
        <v>70</v>
      </c>
      <c r="C20" s="28" t="s">
        <v>71</v>
      </c>
      <c r="D20" s="28" t="s">
        <v>69</v>
      </c>
      <c r="E20" s="29">
        <v>1</v>
      </c>
      <c r="F20" s="30"/>
      <c r="G20" s="29"/>
      <c r="H20" s="31"/>
      <c r="I20" s="31"/>
      <c r="J20" s="32">
        <v>1.0379</v>
      </c>
      <c r="K20" s="29" t="str">
        <f t="shared" si="0"/>
        <v/>
      </c>
      <c r="L20" s="33">
        <v>85.79</v>
      </c>
      <c r="M20" s="34">
        <v>103.33</v>
      </c>
      <c r="N20" s="35">
        <v>123.33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>
        <f t="shared" si="1"/>
        <v>3</v>
      </c>
      <c r="AB20" s="38">
        <f t="shared" si="2"/>
        <v>104.15</v>
      </c>
      <c r="AC20" s="38">
        <f t="shared" si="3"/>
        <v>104.15</v>
      </c>
      <c r="AD20" s="39">
        <f t="shared" si="4"/>
        <v>18.034977308647278</v>
      </c>
    </row>
    <row r="21" spans="1:30" x14ac:dyDescent="0.2">
      <c r="A21" s="27">
        <v>4</v>
      </c>
      <c r="B21" s="28" t="s">
        <v>72</v>
      </c>
      <c r="C21" s="28" t="s">
        <v>73</v>
      </c>
      <c r="D21" s="28" t="s">
        <v>69</v>
      </c>
      <c r="E21" s="29">
        <v>1</v>
      </c>
      <c r="F21" s="30"/>
      <c r="G21" s="29"/>
      <c r="H21" s="31"/>
      <c r="I21" s="31"/>
      <c r="J21" s="32">
        <v>1.0379</v>
      </c>
      <c r="K21" s="29" t="str">
        <f t="shared" si="0"/>
        <v/>
      </c>
      <c r="L21" s="33">
        <v>107.33</v>
      </c>
      <c r="M21" s="34">
        <v>135.83000000000001</v>
      </c>
      <c r="N21" s="35">
        <v>152.5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7">
        <f t="shared" si="1"/>
        <v>3</v>
      </c>
      <c r="AB21" s="38">
        <f t="shared" si="2"/>
        <v>131.89000000000001</v>
      </c>
      <c r="AC21" s="38">
        <f t="shared" si="3"/>
        <v>131.89000000000001</v>
      </c>
      <c r="AD21" s="39">
        <f t="shared" si="4"/>
        <v>17.318773285506943</v>
      </c>
    </row>
    <row r="22" spans="1:30" x14ac:dyDescent="0.2">
      <c r="A22" s="27">
        <v>5</v>
      </c>
      <c r="B22" s="28" t="s">
        <v>74</v>
      </c>
      <c r="C22" s="28" t="s">
        <v>75</v>
      </c>
      <c r="D22" s="28" t="s">
        <v>66</v>
      </c>
      <c r="E22" s="29">
        <v>1</v>
      </c>
      <c r="F22" s="30"/>
      <c r="G22" s="29"/>
      <c r="H22" s="31"/>
      <c r="I22" s="31"/>
      <c r="J22" s="32">
        <v>1.0379</v>
      </c>
      <c r="K22" s="29" t="str">
        <f t="shared" si="0"/>
        <v/>
      </c>
      <c r="L22" s="33">
        <v>122.93</v>
      </c>
      <c r="M22" s="34">
        <v>170.83</v>
      </c>
      <c r="N22" s="35">
        <v>213.33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7">
        <f t="shared" si="1"/>
        <v>3</v>
      </c>
      <c r="AB22" s="38">
        <f t="shared" si="2"/>
        <v>169.03</v>
      </c>
      <c r="AC22" s="38">
        <f t="shared" si="3"/>
        <v>169.03</v>
      </c>
      <c r="AD22" s="39">
        <f t="shared" si="4"/>
        <v>26.756713330633865</v>
      </c>
    </row>
    <row r="23" spans="1:30" x14ac:dyDescent="0.2">
      <c r="A23" s="27">
        <v>6</v>
      </c>
      <c r="B23" s="28" t="s">
        <v>76</v>
      </c>
      <c r="C23" s="28" t="s">
        <v>77</v>
      </c>
      <c r="D23" s="28" t="s">
        <v>78</v>
      </c>
      <c r="E23" s="29">
        <v>1</v>
      </c>
      <c r="F23" s="30"/>
      <c r="G23" s="29"/>
      <c r="H23" s="31"/>
      <c r="I23" s="31"/>
      <c r="J23" s="32">
        <v>1.0379</v>
      </c>
      <c r="K23" s="29" t="str">
        <f t="shared" si="0"/>
        <v/>
      </c>
      <c r="L23" s="33">
        <v>140.38</v>
      </c>
      <c r="M23" s="34">
        <v>129.16999999999999</v>
      </c>
      <c r="N23" s="35">
        <v>148.33000000000001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7">
        <f t="shared" si="1"/>
        <v>3</v>
      </c>
      <c r="AB23" s="38">
        <f t="shared" si="2"/>
        <v>139.30000000000001</v>
      </c>
      <c r="AC23" s="38">
        <f t="shared" si="3"/>
        <v>139.30000000000001</v>
      </c>
      <c r="AD23" s="39">
        <f t="shared" si="4"/>
        <v>6.9103460566902362</v>
      </c>
    </row>
    <row r="24" spans="1:30" x14ac:dyDescent="0.2">
      <c r="A24" s="27">
        <v>7</v>
      </c>
      <c r="B24" s="28" t="s">
        <v>79</v>
      </c>
      <c r="C24" s="28" t="s">
        <v>80</v>
      </c>
      <c r="D24" s="28" t="s">
        <v>78</v>
      </c>
      <c r="E24" s="29">
        <v>1</v>
      </c>
      <c r="F24" s="30"/>
      <c r="G24" s="29"/>
      <c r="H24" s="31"/>
      <c r="I24" s="31"/>
      <c r="J24" s="32">
        <v>1.0379</v>
      </c>
      <c r="K24" s="29" t="str">
        <f t="shared" si="0"/>
        <v/>
      </c>
      <c r="L24" s="33">
        <v>770.45</v>
      </c>
      <c r="M24" s="34">
        <v>714.17</v>
      </c>
      <c r="N24" s="35">
        <v>759.17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7">
        <f t="shared" si="1"/>
        <v>3</v>
      </c>
      <c r="AB24" s="38">
        <f t="shared" si="2"/>
        <v>747.93000000000006</v>
      </c>
      <c r="AC24" s="38">
        <f t="shared" si="3"/>
        <v>747.93000000000006</v>
      </c>
      <c r="AD24" s="39">
        <f t="shared" si="4"/>
        <v>3.9811271191554707</v>
      </c>
    </row>
    <row r="25" spans="1:30" x14ac:dyDescent="0.2">
      <c r="A25" s="27">
        <v>8</v>
      </c>
      <c r="B25" s="28" t="s">
        <v>81</v>
      </c>
      <c r="C25" s="28" t="s">
        <v>82</v>
      </c>
      <c r="D25" s="28" t="s">
        <v>83</v>
      </c>
      <c r="E25" s="29">
        <v>1</v>
      </c>
      <c r="F25" s="30"/>
      <c r="G25" s="29"/>
      <c r="H25" s="31"/>
      <c r="I25" s="31"/>
      <c r="J25" s="32">
        <v>1.0379</v>
      </c>
      <c r="K25" s="29" t="str">
        <f t="shared" si="0"/>
        <v/>
      </c>
      <c r="L25" s="33">
        <v>1065.3399999999999</v>
      </c>
      <c r="M25" s="34">
        <v>860</v>
      </c>
      <c r="N25" s="35">
        <v>875.83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7">
        <f t="shared" si="1"/>
        <v>3</v>
      </c>
      <c r="AB25" s="38">
        <f t="shared" si="2"/>
        <v>933.73</v>
      </c>
      <c r="AC25" s="38">
        <f t="shared" si="3"/>
        <v>933.73</v>
      </c>
      <c r="AD25" s="39">
        <f t="shared" si="4"/>
        <v>12.236712434866954</v>
      </c>
    </row>
    <row r="26" spans="1:30" x14ac:dyDescent="0.2">
      <c r="A26" s="27">
        <v>9</v>
      </c>
      <c r="B26" s="28" t="s">
        <v>84</v>
      </c>
      <c r="C26" s="28" t="s">
        <v>85</v>
      </c>
      <c r="D26" s="28" t="s">
        <v>66</v>
      </c>
      <c r="E26" s="29">
        <v>1</v>
      </c>
      <c r="F26" s="30"/>
      <c r="G26" s="29"/>
      <c r="H26" s="31"/>
      <c r="I26" s="31"/>
      <c r="J26" s="32">
        <v>1.0379</v>
      </c>
      <c r="K26" s="29" t="str">
        <f t="shared" si="0"/>
        <v/>
      </c>
      <c r="L26" s="33">
        <v>4796.68</v>
      </c>
      <c r="M26" s="34">
        <v>4004.17</v>
      </c>
      <c r="N26" s="35">
        <v>4092.5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7">
        <f t="shared" si="1"/>
        <v>3</v>
      </c>
      <c r="AB26" s="38">
        <f t="shared" si="2"/>
        <v>4297.79</v>
      </c>
      <c r="AC26" s="38">
        <f t="shared" si="3"/>
        <v>4297.79</v>
      </c>
      <c r="AD26" s="39">
        <f t="shared" si="4"/>
        <v>10.105393707685337</v>
      </c>
    </row>
    <row r="27" spans="1:30" x14ac:dyDescent="0.2">
      <c r="A27" s="27">
        <v>10</v>
      </c>
      <c r="B27" s="28" t="s">
        <v>86</v>
      </c>
      <c r="C27" s="28" t="s">
        <v>87</v>
      </c>
      <c r="D27" s="28" t="s">
        <v>83</v>
      </c>
      <c r="E27" s="29">
        <v>1</v>
      </c>
      <c r="F27" s="30"/>
      <c r="G27" s="29"/>
      <c r="H27" s="31"/>
      <c r="I27" s="31"/>
      <c r="J27" s="32">
        <v>1.0379</v>
      </c>
      <c r="K27" s="29" t="str">
        <f t="shared" si="0"/>
        <v/>
      </c>
      <c r="L27" s="40">
        <v>41.26</v>
      </c>
      <c r="M27" s="34">
        <v>51.67</v>
      </c>
      <c r="N27" s="35">
        <v>54.17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7">
        <f t="shared" si="1"/>
        <v>3</v>
      </c>
      <c r="AB27" s="38">
        <f t="shared" si="2"/>
        <v>49.04</v>
      </c>
      <c r="AC27" s="38">
        <f t="shared" si="3"/>
        <v>49.04</v>
      </c>
      <c r="AD27" s="39">
        <f t="shared" si="4"/>
        <v>13.962015838103442</v>
      </c>
    </row>
    <row r="28" spans="1:30" x14ac:dyDescent="0.2">
      <c r="A28" s="27">
        <v>11</v>
      </c>
      <c r="B28" s="28" t="s">
        <v>88</v>
      </c>
      <c r="C28" s="28" t="s">
        <v>89</v>
      </c>
      <c r="D28" s="28" t="s">
        <v>78</v>
      </c>
      <c r="E28" s="29">
        <v>1</v>
      </c>
      <c r="F28" s="30"/>
      <c r="G28" s="29"/>
      <c r="H28" s="31"/>
      <c r="I28" s="31"/>
      <c r="J28" s="32">
        <v>1.0379</v>
      </c>
      <c r="K28" s="29" t="str">
        <f t="shared" si="0"/>
        <v/>
      </c>
      <c r="L28" s="40">
        <v>43.81</v>
      </c>
      <c r="M28" s="34">
        <v>51.67</v>
      </c>
      <c r="N28" s="35">
        <v>54.17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7">
        <f t="shared" si="1"/>
        <v>3</v>
      </c>
      <c r="AB28" s="38">
        <f t="shared" si="2"/>
        <v>49.89</v>
      </c>
      <c r="AC28" s="38">
        <f t="shared" si="3"/>
        <v>49.89</v>
      </c>
      <c r="AD28" s="39">
        <f t="shared" si="4"/>
        <v>10.836153505282731</v>
      </c>
    </row>
    <row r="29" spans="1:30" x14ac:dyDescent="0.2">
      <c r="A29" s="27">
        <v>12</v>
      </c>
      <c r="B29" s="28" t="s">
        <v>90</v>
      </c>
      <c r="C29" s="28" t="s">
        <v>91</v>
      </c>
      <c r="D29" s="28" t="s">
        <v>78</v>
      </c>
      <c r="E29" s="29">
        <v>1</v>
      </c>
      <c r="F29" s="30"/>
      <c r="G29" s="29"/>
      <c r="H29" s="31"/>
      <c r="I29" s="31"/>
      <c r="J29" s="32">
        <v>1.0379</v>
      </c>
      <c r="K29" s="29" t="str">
        <f t="shared" si="0"/>
        <v/>
      </c>
      <c r="L29" s="36">
        <v>407.55</v>
      </c>
      <c r="M29" s="34">
        <v>542.5</v>
      </c>
      <c r="N29" s="35">
        <v>584.16999999999996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7">
        <f t="shared" si="1"/>
        <v>3</v>
      </c>
      <c r="AB29" s="38">
        <f t="shared" si="2"/>
        <v>511.41</v>
      </c>
      <c r="AC29" s="38">
        <f t="shared" si="3"/>
        <v>511.41</v>
      </c>
      <c r="AD29" s="39">
        <f t="shared" si="4"/>
        <v>18.052867845129146</v>
      </c>
    </row>
    <row r="30" spans="1:30" x14ac:dyDescent="0.2">
      <c r="A30" s="27">
        <v>13</v>
      </c>
      <c r="B30" s="28" t="s">
        <v>92</v>
      </c>
      <c r="C30" s="28" t="s">
        <v>93</v>
      </c>
      <c r="D30" s="28" t="s">
        <v>83</v>
      </c>
      <c r="E30" s="29">
        <v>1</v>
      </c>
      <c r="F30" s="30"/>
      <c r="G30" s="29"/>
      <c r="H30" s="31"/>
      <c r="I30" s="31"/>
      <c r="J30" s="32">
        <v>1.0379</v>
      </c>
      <c r="K30" s="29" t="str">
        <f t="shared" si="0"/>
        <v/>
      </c>
      <c r="L30" s="36">
        <v>1046.24</v>
      </c>
      <c r="M30" s="34">
        <v>1162.5</v>
      </c>
      <c r="N30" s="35">
        <v>1175.83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7">
        <f t="shared" si="1"/>
        <v>3</v>
      </c>
      <c r="AB30" s="38">
        <f t="shared" si="2"/>
        <v>1128.19</v>
      </c>
      <c r="AC30" s="38">
        <f t="shared" si="3"/>
        <v>1128.19</v>
      </c>
      <c r="AD30" s="39">
        <f t="shared" si="4"/>
        <v>6.3183556131056058</v>
      </c>
    </row>
    <row r="31" spans="1:30" x14ac:dyDescent="0.2">
      <c r="A31" s="27">
        <v>14</v>
      </c>
      <c r="B31" s="28" t="s">
        <v>94</v>
      </c>
      <c r="C31" s="28" t="s">
        <v>95</v>
      </c>
      <c r="D31" s="28" t="s">
        <v>78</v>
      </c>
      <c r="E31" s="29">
        <v>1</v>
      </c>
      <c r="F31" s="30"/>
      <c r="G31" s="29"/>
      <c r="H31" s="31"/>
      <c r="I31" s="31"/>
      <c r="J31" s="32">
        <v>1.0379</v>
      </c>
      <c r="K31" s="29" t="str">
        <f t="shared" si="0"/>
        <v/>
      </c>
      <c r="L31" s="36">
        <v>289.17</v>
      </c>
      <c r="M31" s="34">
        <v>361.67</v>
      </c>
      <c r="N31" s="35">
        <v>410.83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7">
        <f t="shared" si="1"/>
        <v>3</v>
      </c>
      <c r="AB31" s="38">
        <f t="shared" si="2"/>
        <v>353.89</v>
      </c>
      <c r="AC31" s="38">
        <f t="shared" si="3"/>
        <v>353.89</v>
      </c>
      <c r="AD31" s="39">
        <f t="shared" si="4"/>
        <v>17.294075344086618</v>
      </c>
    </row>
    <row r="32" spans="1:30" x14ac:dyDescent="0.2">
      <c r="A32" s="27">
        <v>15</v>
      </c>
      <c r="B32" s="28" t="s">
        <v>96</v>
      </c>
      <c r="C32" s="28" t="s">
        <v>97</v>
      </c>
      <c r="D32" s="28" t="s">
        <v>78</v>
      </c>
      <c r="E32" s="29">
        <v>1</v>
      </c>
      <c r="F32" s="30"/>
      <c r="G32" s="29"/>
      <c r="H32" s="31"/>
      <c r="I32" s="31"/>
      <c r="J32" s="32">
        <v>1.0379</v>
      </c>
      <c r="K32" s="29" t="str">
        <f t="shared" si="0"/>
        <v/>
      </c>
      <c r="L32" s="36">
        <v>1664</v>
      </c>
      <c r="M32" s="34">
        <v>1808.33</v>
      </c>
      <c r="N32" s="35">
        <v>1920.83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7">
        <f t="shared" si="1"/>
        <v>3</v>
      </c>
      <c r="AB32" s="38">
        <f t="shared" si="2"/>
        <v>1797.72</v>
      </c>
      <c r="AC32" s="38">
        <f t="shared" si="3"/>
        <v>1797.72</v>
      </c>
      <c r="AD32" s="39">
        <f t="shared" si="4"/>
        <v>7.1614776246931511</v>
      </c>
    </row>
    <row r="33" spans="1:30" x14ac:dyDescent="0.2">
      <c r="A33" s="27">
        <v>16</v>
      </c>
      <c r="B33" s="28" t="s">
        <v>98</v>
      </c>
      <c r="C33" s="28" t="s">
        <v>99</v>
      </c>
      <c r="D33" s="28" t="s">
        <v>78</v>
      </c>
      <c r="E33" s="29">
        <v>1</v>
      </c>
      <c r="F33" s="30"/>
      <c r="G33" s="29"/>
      <c r="H33" s="31"/>
      <c r="I33" s="31"/>
      <c r="J33" s="32">
        <v>1.0379</v>
      </c>
      <c r="K33" s="29" t="str">
        <f t="shared" si="0"/>
        <v/>
      </c>
      <c r="L33" s="36">
        <v>212.54</v>
      </c>
      <c r="M33" s="34">
        <v>195.83</v>
      </c>
      <c r="N33" s="35">
        <v>200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7">
        <f t="shared" si="1"/>
        <v>3</v>
      </c>
      <c r="AB33" s="38">
        <f t="shared" si="2"/>
        <v>202.79</v>
      </c>
      <c r="AC33" s="38">
        <f t="shared" si="3"/>
        <v>202.79</v>
      </c>
      <c r="AD33" s="39">
        <f t="shared" si="4"/>
        <v>4.2888513580157088</v>
      </c>
    </row>
    <row r="34" spans="1:30" x14ac:dyDescent="0.2">
      <c r="A34" s="27">
        <v>17</v>
      </c>
      <c r="B34" s="28" t="s">
        <v>100</v>
      </c>
      <c r="C34" s="28" t="s">
        <v>101</v>
      </c>
      <c r="D34" s="28" t="s">
        <v>78</v>
      </c>
      <c r="E34" s="29">
        <v>1</v>
      </c>
      <c r="F34" s="30"/>
      <c r="G34" s="29"/>
      <c r="H34" s="31"/>
      <c r="I34" s="31"/>
      <c r="J34" s="32">
        <v>1.0379</v>
      </c>
      <c r="K34" s="29" t="str">
        <f t="shared" si="0"/>
        <v/>
      </c>
      <c r="L34" s="36">
        <v>329.31</v>
      </c>
      <c r="M34" s="34">
        <v>195.83</v>
      </c>
      <c r="N34" s="35">
        <v>202.5</v>
      </c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7">
        <f t="shared" si="1"/>
        <v>3</v>
      </c>
      <c r="AB34" s="38">
        <f t="shared" si="2"/>
        <v>242.55</v>
      </c>
      <c r="AC34" s="38">
        <f t="shared" si="3"/>
        <v>242.55</v>
      </c>
      <c r="AD34" s="39">
        <f t="shared" si="4"/>
        <v>31.009369252746428</v>
      </c>
    </row>
    <row r="35" spans="1:30" x14ac:dyDescent="0.2">
      <c r="A35" s="27">
        <v>18</v>
      </c>
      <c r="B35" s="28" t="s">
        <v>102</v>
      </c>
      <c r="C35" s="28" t="s">
        <v>103</v>
      </c>
      <c r="D35" s="28" t="s">
        <v>78</v>
      </c>
      <c r="E35" s="29">
        <v>1</v>
      </c>
      <c r="F35" s="30"/>
      <c r="G35" s="29"/>
      <c r="H35" s="31"/>
      <c r="I35" s="31"/>
      <c r="J35" s="32">
        <v>1.0379</v>
      </c>
      <c r="K35" s="29" t="str">
        <f t="shared" si="0"/>
        <v/>
      </c>
      <c r="L35" s="36">
        <v>333.25</v>
      </c>
      <c r="M35" s="34">
        <v>325</v>
      </c>
      <c r="N35" s="35">
        <v>342.5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7">
        <f t="shared" si="1"/>
        <v>3</v>
      </c>
      <c r="AB35" s="38">
        <f t="shared" si="2"/>
        <v>333.59000000000003</v>
      </c>
      <c r="AC35" s="38">
        <f t="shared" si="3"/>
        <v>333.59000000000003</v>
      </c>
      <c r="AD35" s="39">
        <f t="shared" si="4"/>
        <v>2.6244073892233581</v>
      </c>
    </row>
    <row r="36" spans="1:30" x14ac:dyDescent="0.2">
      <c r="A36" s="27">
        <v>19</v>
      </c>
      <c r="B36" s="28" t="s">
        <v>104</v>
      </c>
      <c r="C36" s="28" t="s">
        <v>105</v>
      </c>
      <c r="D36" s="28" t="s">
        <v>78</v>
      </c>
      <c r="E36" s="29">
        <v>1</v>
      </c>
      <c r="F36" s="30"/>
      <c r="G36" s="29"/>
      <c r="H36" s="31"/>
      <c r="I36" s="31"/>
      <c r="J36" s="32">
        <v>1.0379</v>
      </c>
      <c r="K36" s="29" t="str">
        <f t="shared" si="0"/>
        <v/>
      </c>
      <c r="L36" s="36">
        <v>1060</v>
      </c>
      <c r="M36" s="34">
        <v>1166.67</v>
      </c>
      <c r="N36" s="35">
        <v>1164.17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7">
        <f t="shared" si="1"/>
        <v>3</v>
      </c>
      <c r="AB36" s="38">
        <f t="shared" si="2"/>
        <v>1130.28</v>
      </c>
      <c r="AC36" s="38">
        <f t="shared" si="3"/>
        <v>1130.28</v>
      </c>
      <c r="AD36" s="39">
        <f t="shared" si="4"/>
        <v>5.3860193902200804</v>
      </c>
    </row>
    <row r="37" spans="1:30" x14ac:dyDescent="0.2">
      <c r="A37" s="27">
        <v>20</v>
      </c>
      <c r="B37" s="28" t="s">
        <v>106</v>
      </c>
      <c r="C37" s="28" t="s">
        <v>107</v>
      </c>
      <c r="D37" s="28" t="s">
        <v>69</v>
      </c>
      <c r="E37" s="29">
        <v>1</v>
      </c>
      <c r="F37" s="30"/>
      <c r="G37" s="29"/>
      <c r="H37" s="31"/>
      <c r="I37" s="31"/>
      <c r="J37" s="32">
        <v>1.0379</v>
      </c>
      <c r="K37" s="29" t="str">
        <f t="shared" si="0"/>
        <v/>
      </c>
      <c r="L37" s="36">
        <v>903</v>
      </c>
      <c r="M37" s="34">
        <v>1141.67</v>
      </c>
      <c r="N37" s="35">
        <v>1150.83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7">
        <f t="shared" si="1"/>
        <v>3</v>
      </c>
      <c r="AB37" s="38">
        <f t="shared" si="2"/>
        <v>1065.17</v>
      </c>
      <c r="AC37" s="38">
        <f t="shared" si="3"/>
        <v>1065.17</v>
      </c>
      <c r="AD37" s="39">
        <f t="shared" si="4"/>
        <v>13.19180167451707</v>
      </c>
    </row>
    <row r="38" spans="1:30" x14ac:dyDescent="0.2">
      <c r="A38" s="27">
        <v>21</v>
      </c>
      <c r="B38" s="28" t="s">
        <v>108</v>
      </c>
      <c r="C38" s="28" t="s">
        <v>109</v>
      </c>
      <c r="D38" s="28" t="s">
        <v>69</v>
      </c>
      <c r="E38" s="29">
        <v>1</v>
      </c>
      <c r="F38" s="30"/>
      <c r="G38" s="29"/>
      <c r="H38" s="31"/>
      <c r="I38" s="31"/>
      <c r="J38" s="32">
        <v>1.0379</v>
      </c>
      <c r="K38" s="29" t="str">
        <f t="shared" si="0"/>
        <v/>
      </c>
      <c r="L38" s="36">
        <v>592</v>
      </c>
      <c r="M38" s="34">
        <v>390</v>
      </c>
      <c r="N38" s="35">
        <v>416.67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>
        <f t="shared" si="1"/>
        <v>3</v>
      </c>
      <c r="AB38" s="38">
        <f t="shared" si="2"/>
        <v>466.23</v>
      </c>
      <c r="AC38" s="38">
        <f t="shared" si="3"/>
        <v>466.23</v>
      </c>
      <c r="AD38" s="39">
        <f t="shared" si="4"/>
        <v>23.537525875767678</v>
      </c>
    </row>
    <row r="39" spans="1:30" x14ac:dyDescent="0.2">
      <c r="A39" s="27">
        <v>22</v>
      </c>
      <c r="B39" s="28" t="s">
        <v>110</v>
      </c>
      <c r="C39" s="28" t="s">
        <v>111</v>
      </c>
      <c r="D39" s="28" t="s">
        <v>69</v>
      </c>
      <c r="E39" s="29">
        <v>1</v>
      </c>
      <c r="F39" s="30"/>
      <c r="G39" s="29"/>
      <c r="H39" s="31"/>
      <c r="I39" s="31"/>
      <c r="J39" s="32">
        <v>1.0379</v>
      </c>
      <c r="K39" s="29" t="str">
        <f t="shared" si="0"/>
        <v/>
      </c>
      <c r="L39" s="36">
        <v>105.68</v>
      </c>
      <c r="M39" s="34">
        <v>137.5</v>
      </c>
      <c r="N39" s="41">
        <v>150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7">
        <f t="shared" si="1"/>
        <v>3</v>
      </c>
      <c r="AB39" s="38">
        <f t="shared" si="2"/>
        <v>131.06</v>
      </c>
      <c r="AC39" s="38">
        <f t="shared" si="3"/>
        <v>131.06</v>
      </c>
      <c r="AD39" s="39">
        <f t="shared" si="4"/>
        <v>17.435569104484678</v>
      </c>
    </row>
    <row r="40" spans="1:30" x14ac:dyDescent="0.2">
      <c r="A40" s="27">
        <v>23</v>
      </c>
      <c r="B40" s="28" t="s">
        <v>112</v>
      </c>
      <c r="C40" s="28" t="s">
        <v>113</v>
      </c>
      <c r="D40" s="28" t="s">
        <v>69</v>
      </c>
      <c r="E40" s="29">
        <v>1</v>
      </c>
      <c r="F40" s="30"/>
      <c r="G40" s="29"/>
      <c r="H40" s="31"/>
      <c r="I40" s="31"/>
      <c r="J40" s="32">
        <v>1.0379</v>
      </c>
      <c r="K40" s="29" t="str">
        <f t="shared" si="0"/>
        <v/>
      </c>
      <c r="L40" s="36">
        <v>241.41</v>
      </c>
      <c r="M40" s="34">
        <v>241.67</v>
      </c>
      <c r="N40" s="35">
        <v>259.17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7">
        <f t="shared" si="1"/>
        <v>3</v>
      </c>
      <c r="AB40" s="38">
        <f t="shared" si="2"/>
        <v>247.42000000000002</v>
      </c>
      <c r="AC40" s="38">
        <f t="shared" si="3"/>
        <v>247.42000000000002</v>
      </c>
      <c r="AD40" s="39">
        <f t="shared" si="4"/>
        <v>4.1142653698640546</v>
      </c>
    </row>
    <row r="41" spans="1:30" x14ac:dyDescent="0.2">
      <c r="A41" s="27">
        <v>24</v>
      </c>
      <c r="B41" s="28" t="s">
        <v>114</v>
      </c>
      <c r="C41" s="28" t="s">
        <v>115</v>
      </c>
      <c r="D41" s="28" t="s">
        <v>69</v>
      </c>
      <c r="E41" s="29">
        <v>1</v>
      </c>
      <c r="F41" s="30"/>
      <c r="G41" s="29"/>
      <c r="H41" s="31"/>
      <c r="I41" s="31"/>
      <c r="J41" s="32">
        <v>1.0379</v>
      </c>
      <c r="K41" s="29" t="str">
        <f t="shared" si="0"/>
        <v/>
      </c>
      <c r="L41" s="36">
        <v>474.6</v>
      </c>
      <c r="M41" s="34">
        <v>241.67</v>
      </c>
      <c r="N41" s="41">
        <v>360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7">
        <f t="shared" si="1"/>
        <v>3</v>
      </c>
      <c r="AB41" s="38">
        <f t="shared" si="2"/>
        <v>358.76</v>
      </c>
      <c r="AC41" s="38">
        <f t="shared" si="3"/>
        <v>358.76</v>
      </c>
      <c r="AD41" s="39">
        <f t="shared" si="4"/>
        <v>32.464593987751158</v>
      </c>
    </row>
    <row r="42" spans="1:30" ht="12.75" customHeight="1" x14ac:dyDescent="0.2">
      <c r="A42" s="42"/>
      <c r="B42" s="43"/>
      <c r="C42" s="4" t="s">
        <v>116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5"/>
      <c r="AC42" s="45">
        <f>SUM(AC18:AC41)</f>
        <v>14982.109999999999</v>
      </c>
      <c r="AD42" s="46"/>
    </row>
    <row r="43" spans="1:30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8"/>
    </row>
    <row r="44" spans="1:30" s="49" customFormat="1" hidden="1" x14ac:dyDescent="0.2">
      <c r="C44" s="49" t="s">
        <v>117</v>
      </c>
    </row>
    <row r="45" spans="1:30" s="49" customFormat="1" hidden="1" x14ac:dyDescent="0.2">
      <c r="C45" s="50" t="s">
        <v>118</v>
      </c>
    </row>
    <row r="46" spans="1:30" s="49" customFormat="1" hidden="1" x14ac:dyDescent="0.2">
      <c r="C46" s="50" t="s">
        <v>119</v>
      </c>
    </row>
    <row r="47" spans="1:30" s="49" customFormat="1" hidden="1" x14ac:dyDescent="0.2">
      <c r="C47" s="50" t="s">
        <v>120</v>
      </c>
    </row>
    <row r="48" spans="1:30" x14ac:dyDescent="0.2">
      <c r="L48" s="51"/>
    </row>
    <row r="49" spans="3:30" s="52" customFormat="1" ht="15.75" x14ac:dyDescent="0.25">
      <c r="C49" s="53" t="s">
        <v>121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3:30" s="52" customFormat="1" ht="15.75" x14ac:dyDescent="0.25"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3:30" s="52" customFormat="1" ht="15.75" x14ac:dyDescent="0.25">
      <c r="C51" s="54">
        <v>45132</v>
      </c>
      <c r="D51" s="55"/>
      <c r="E51" s="55"/>
      <c r="F51" s="3" t="s">
        <v>122</v>
      </c>
      <c r="G51" s="3"/>
      <c r="H51" s="3"/>
      <c r="I51" s="3"/>
      <c r="J51" s="3"/>
      <c r="K51" s="56"/>
      <c r="L51" s="3"/>
      <c r="M51" s="3"/>
      <c r="N51" s="3"/>
      <c r="O51" s="57"/>
      <c r="P51" s="57"/>
      <c r="Q51" s="15"/>
      <c r="R51" s="15"/>
      <c r="S51" s="15"/>
      <c r="T51" s="15"/>
      <c r="U51" s="15"/>
      <c r="V51" s="55"/>
      <c r="W51" s="55"/>
      <c r="X51" s="55"/>
      <c r="Y51" s="55"/>
      <c r="Z51" s="55"/>
      <c r="AA51" s="55"/>
      <c r="AB51" s="55"/>
      <c r="AC51" s="58"/>
    </row>
    <row r="52" spans="3:30" s="52" customFormat="1" ht="15.75" x14ac:dyDescent="0.25">
      <c r="C52" s="59" t="s">
        <v>123</v>
      </c>
      <c r="D52" s="55"/>
      <c r="E52" s="55"/>
      <c r="F52" s="2" t="s">
        <v>124</v>
      </c>
      <c r="G52" s="2"/>
      <c r="H52" s="2"/>
      <c r="I52" s="2"/>
      <c r="J52" s="2"/>
      <c r="K52" s="15"/>
      <c r="L52" s="1" t="s">
        <v>125</v>
      </c>
      <c r="M52" s="1"/>
      <c r="N52" s="1"/>
      <c r="O52" s="57"/>
      <c r="P52" s="57"/>
      <c r="Q52" s="15"/>
      <c r="R52" s="15"/>
      <c r="S52" s="15"/>
      <c r="T52" s="15"/>
      <c r="U52" s="15"/>
      <c r="V52" s="55"/>
      <c r="W52" s="55"/>
      <c r="X52" s="55"/>
      <c r="Y52" s="55"/>
      <c r="Z52" s="55"/>
      <c r="AA52" s="55"/>
      <c r="AB52" s="55"/>
    </row>
    <row r="53" spans="3:30" x14ac:dyDescent="0.2">
      <c r="C53" s="60"/>
      <c r="V53" s="56"/>
      <c r="W53" s="56"/>
      <c r="X53" s="56"/>
      <c r="Y53" s="56"/>
      <c r="Z53" s="56"/>
      <c r="AA53" s="56"/>
      <c r="AB53" s="56"/>
    </row>
    <row r="54" spans="3:30" x14ac:dyDescent="0.2">
      <c r="C54" s="53" t="s">
        <v>126</v>
      </c>
      <c r="V54" s="56"/>
      <c r="W54" s="56"/>
      <c r="X54" s="56"/>
      <c r="Y54" s="56"/>
      <c r="Z54" s="56"/>
      <c r="AA54" s="56"/>
      <c r="AB54" s="56"/>
    </row>
    <row r="55" spans="3:30" x14ac:dyDescent="0.2">
      <c r="V55" s="56"/>
      <c r="W55" s="56"/>
      <c r="X55" s="56"/>
      <c r="Y55" s="56"/>
      <c r="Z55" s="56"/>
      <c r="AA55" s="56"/>
      <c r="AB55" s="56"/>
    </row>
    <row r="56" spans="3:30" x14ac:dyDescent="0.2">
      <c r="C56" s="54"/>
      <c r="D56" s="55"/>
      <c r="E56" s="55"/>
      <c r="F56" s="3"/>
      <c r="G56" s="3"/>
      <c r="H56" s="3"/>
      <c r="I56" s="3"/>
      <c r="J56" s="3"/>
      <c r="K56" s="56"/>
      <c r="L56" s="3"/>
      <c r="M56" s="3"/>
      <c r="N56" s="3"/>
      <c r="O56" s="57"/>
      <c r="P56" s="57"/>
      <c r="V56" s="55"/>
      <c r="W56" s="55"/>
      <c r="X56" s="55"/>
      <c r="Y56" s="55"/>
      <c r="Z56" s="55"/>
      <c r="AA56" s="55"/>
      <c r="AB56" s="55"/>
    </row>
    <row r="57" spans="3:30" x14ac:dyDescent="0.2">
      <c r="C57" s="59" t="s">
        <v>123</v>
      </c>
      <c r="D57" s="55"/>
      <c r="E57" s="55"/>
      <c r="F57" s="2" t="s">
        <v>124</v>
      </c>
      <c r="G57" s="2"/>
      <c r="H57" s="2"/>
      <c r="I57" s="2"/>
      <c r="J57" s="2"/>
      <c r="L57" s="1" t="s">
        <v>125</v>
      </c>
      <c r="M57" s="1"/>
      <c r="N57" s="1"/>
      <c r="O57" s="57"/>
      <c r="P57" s="57"/>
      <c r="V57" s="55"/>
      <c r="W57" s="55"/>
      <c r="X57" s="55"/>
      <c r="Y57" s="55"/>
      <c r="Z57" s="55"/>
      <c r="AA57" s="55"/>
      <c r="AB57" s="55"/>
    </row>
    <row r="60" spans="3:30" x14ac:dyDescent="0.2">
      <c r="C60" s="53" t="s">
        <v>127</v>
      </c>
    </row>
    <row r="62" spans="3:30" x14ac:dyDescent="0.2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</sheetData>
  <autoFilter ref="A17:AD42"/>
  <mergeCells count="38">
    <mergeCell ref="F56:J56"/>
    <mergeCell ref="L56:N56"/>
    <mergeCell ref="F57:J57"/>
    <mergeCell ref="L57:N57"/>
    <mergeCell ref="C62:AD62"/>
    <mergeCell ref="C42:M42"/>
    <mergeCell ref="F51:J51"/>
    <mergeCell ref="L51:N51"/>
    <mergeCell ref="F52:J52"/>
    <mergeCell ref="L52:N52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13</cp:revision>
  <cp:lastPrinted>2019-10-25T15:15:52Z</cp:lastPrinted>
  <dcterms:created xsi:type="dcterms:W3CDTF">1996-10-08T23:32:33Z</dcterms:created>
  <dcterms:modified xsi:type="dcterms:W3CDTF">2023-08-08T05:07:52Z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